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CHFS001\share\All Share\Community Development - PERMIT CENTER\All Things Online\APPLICATIONS AND FORMS\Permit Applications Forms Guides\"/>
    </mc:Choice>
  </mc:AlternateContent>
  <xr:revisionPtr revIDLastSave="0" documentId="8_{8FB8598E-7560-4F8B-8901-E6A3A7A701BC}" xr6:coauthVersionLast="47" xr6:coauthVersionMax="47" xr10:uidLastSave="{00000000-0000-0000-0000-000000000000}"/>
  <bookViews>
    <workbookView xWindow="-120" yWindow="-120" windowWidth="29040" windowHeight="15840" xr2:uid="{19519ABF-BE5A-40F1-B597-19158780E3B2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1" l="1"/>
  <c r="F71" i="1"/>
  <c r="F72" i="1"/>
  <c r="F73" i="1"/>
  <c r="F74" i="1"/>
  <c r="F70" i="1"/>
  <c r="F80" i="1"/>
  <c r="F81" i="1"/>
  <c r="F79" i="1"/>
  <c r="F78" i="1"/>
  <c r="F77" i="1"/>
  <c r="F76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41" i="1"/>
  <c r="F60" i="1"/>
  <c r="F59" i="1"/>
  <c r="F58" i="1"/>
  <c r="F57" i="1"/>
  <c r="F56" i="1"/>
  <c r="F42" i="1"/>
  <c r="F26" i="1"/>
  <c r="F27" i="1"/>
  <c r="F28" i="1"/>
  <c r="F29" i="1"/>
  <c r="F30" i="1"/>
  <c r="F31" i="1"/>
  <c r="F21" i="1"/>
  <c r="F22" i="1"/>
  <c r="F23" i="1"/>
  <c r="F24" i="1"/>
  <c r="F25" i="1"/>
  <c r="F20" i="1"/>
  <c r="F19" i="1"/>
  <c r="F63" i="1"/>
  <c r="F34" i="1"/>
  <c r="F90" i="1" s="1"/>
  <c r="F91" i="1" s="1"/>
</calcChain>
</file>

<file path=xl/sharedStrings.xml><?xml version="1.0" encoding="utf-8"?>
<sst xmlns="http://schemas.openxmlformats.org/spreadsheetml/2006/main" count="125" uniqueCount="75">
  <si>
    <t>Project Name:</t>
  </si>
  <si>
    <t>Project Number:</t>
  </si>
  <si>
    <t>Location:</t>
  </si>
  <si>
    <t>Contact Name:</t>
  </si>
  <si>
    <t>TOTAL</t>
  </si>
  <si>
    <t>Type</t>
  </si>
  <si>
    <t>Unit</t>
  </si>
  <si>
    <t>CY</t>
  </si>
  <si>
    <t>Quantity</t>
  </si>
  <si>
    <t>each</t>
  </si>
  <si>
    <t>Hydroseeding</t>
  </si>
  <si>
    <t>SY</t>
  </si>
  <si>
    <t>HR</t>
  </si>
  <si>
    <t>ITEMS</t>
  </si>
  <si>
    <t>LF</t>
  </si>
  <si>
    <t>Topsoil, delivered and spread</t>
  </si>
  <si>
    <t>Unit Cost</t>
  </si>
  <si>
    <t>Fencing, split rail, 3' high (2-rail)</t>
  </si>
  <si>
    <t>OTHER WRITE-IN ITEMS</t>
  </si>
  <si>
    <t xml:space="preserve">Contact Phone Number: </t>
  </si>
  <si>
    <t>25% CONTINGENCY &amp; MOBILIZATION:</t>
  </si>
  <si>
    <t>www.sammamish.us</t>
  </si>
  <si>
    <t>801 228th Avenue SE  Sammamish, WA 98075</t>
  </si>
  <si>
    <t>Bond Quantity Worksheet for Critical Area Mitigation and Landscaping</t>
  </si>
  <si>
    <t>PLANT MATERIAL COSTS</t>
  </si>
  <si>
    <t>Plant Material prices include labor, installation, contractors' markup and sales tax, but do not include delivery</t>
  </si>
  <si>
    <t>Description</t>
  </si>
  <si>
    <t>Cost</t>
  </si>
  <si>
    <t xml:space="preserve">Applicant should use worksheet costs or actual costs (if available), whichever is greater. </t>
  </si>
  <si>
    <t>PLANTS:</t>
  </si>
  <si>
    <t>Potted, 4-inch diameter</t>
  </si>
  <si>
    <t>Container, 1-gallon</t>
  </si>
  <si>
    <t>Container, 2-gallon</t>
  </si>
  <si>
    <t>Container, 5-gallon</t>
  </si>
  <si>
    <t>Seeding, by hand</t>
  </si>
  <si>
    <t>Live stake</t>
  </si>
  <si>
    <t>Flats/plugs</t>
  </si>
  <si>
    <t>write in items as needed</t>
  </si>
  <si>
    <t>INSTALLATION COSTS</t>
  </si>
  <si>
    <t>Includes general contractor overhead and profit)</t>
  </si>
  <si>
    <t>Compost, vegetable, delivered and spread</t>
  </si>
  <si>
    <t>Decompacting till/hardpan, medium, to 6" depth</t>
  </si>
  <si>
    <t>Labor, general (landscaping other than plant installation)</t>
  </si>
  <si>
    <t>Woodchip mulch, delivered and spread</t>
  </si>
  <si>
    <t>Woodchip mulch rings (per plant)</t>
  </si>
  <si>
    <t>Erosion Control Measures (assume 3,000 – 10,000SF)</t>
  </si>
  <si>
    <t>Temporary irrigation (assume 3,000 – 10,000SF)</t>
  </si>
  <si>
    <t>Root wads delivered and placed</t>
  </si>
  <si>
    <t xml:space="preserve">Logs w/ root wads, 16"-24" diam., 30' long delivered and placed </t>
  </si>
  <si>
    <t xml:space="preserve">Snags - delivered and installed </t>
  </si>
  <si>
    <t>Sign on Post, sensitive area boundary (inc. backing, post, install)</t>
  </si>
  <si>
    <t>Survey critical area or buffer; (assume typical residential project is 14 hours for an open site.  Adjust as necessary for property size, topography and vegetation density.)</t>
  </si>
  <si>
    <t>Unit Price</t>
  </si>
  <si>
    <t>SF</t>
  </si>
  <si>
    <t>MAINTENANCE AND MONITORING</t>
  </si>
  <si>
    <t xml:space="preserve">Maintenance and monitoring periods are generally five years, but may be shortened or extended based on the scope of project and site conditions. </t>
  </si>
  <si>
    <t>SUBTOTAL:</t>
  </si>
  <si>
    <t>Action</t>
  </si>
  <si>
    <t>Maintenance visits</t>
  </si>
  <si>
    <t>Less than 1,000 square feet</t>
  </si>
  <si>
    <t xml:space="preserve"> 1,000 to 5,000 square feet </t>
  </si>
  <si>
    <t>&gt;1 acre to 5 acres</t>
  </si>
  <si>
    <t>&gt;5,000 square feet to 1 acre</t>
  </si>
  <si>
    <t xml:space="preserve">&gt;5 acres </t>
  </si>
  <si>
    <t>Monitoring and Report, per growing season "year" plus Year Zero/As-built (by owner or consultant)</t>
  </si>
  <si>
    <t>Annual monitoring for up to 5,000 square feet</t>
  </si>
  <si>
    <t xml:space="preserve">each </t>
  </si>
  <si>
    <t>Annual monitoring for more than 5,000 square feet to 1 acre</t>
  </si>
  <si>
    <t>Annual monitoring for more than 1 acre</t>
  </si>
  <si>
    <t>(WEC crew)</t>
  </si>
  <si>
    <t>(1.25 X WEC crew)</t>
  </si>
  <si>
    <t>(3 X 8 hrs per visit @$98/hr)</t>
  </si>
  <si>
    <t>(3 X 16 hrs per visit @ 98/hr)</t>
  </si>
  <si>
    <t>Annual monitoring for more than 1 acre, or projects involving extensive grading, in-stream or wetland work</t>
  </si>
  <si>
    <t>custom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</si>
</sst>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70" formatCode="0.0"/>
  </numFmts>
  <fonts count="10" x14ac:knownFonts="1">
    <font>
      <sz val="10"/>
      <name val="Arial"/>
    </font>
    <font>
      <sz val="10"/>
      <name val="Arial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0" xfId="0" applyFont="1" applyBorder="1"/>
    <xf numFmtId="0" fontId="4" fillId="0" borderId="2" xfId="0" applyFont="1" applyBorder="1"/>
    <xf numFmtId="0" fontId="2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2" fillId="0" borderId="5" xfId="0" applyFont="1" applyBorder="1"/>
    <xf numFmtId="0" fontId="4" fillId="0" borderId="6" xfId="0" applyFont="1" applyFill="1" applyBorder="1"/>
    <xf numFmtId="0" fontId="2" fillId="0" borderId="7" xfId="0" applyFont="1" applyBorder="1"/>
    <xf numFmtId="0" fontId="2" fillId="0" borderId="0" xfId="0" applyFont="1" applyFill="1" applyBorder="1"/>
    <xf numFmtId="0" fontId="5" fillId="0" borderId="10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10" xfId="0" applyFont="1" applyBorder="1"/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2" fillId="0" borderId="0" xfId="0" applyNumberFormat="1" applyFont="1"/>
    <xf numFmtId="4" fontId="2" fillId="0" borderId="0" xfId="0" applyNumberFormat="1" applyFont="1"/>
    <xf numFmtId="0" fontId="6" fillId="0" borderId="0" xfId="0" applyFont="1"/>
    <xf numFmtId="0" fontId="4" fillId="0" borderId="10" xfId="0" applyFont="1" applyBorder="1"/>
    <xf numFmtId="164" fontId="2" fillId="0" borderId="1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10" xfId="0" applyFont="1" applyBorder="1"/>
    <xf numFmtId="0" fontId="4" fillId="0" borderId="23" xfId="0" applyFont="1" applyBorder="1"/>
    <xf numFmtId="0" fontId="2" fillId="0" borderId="24" xfId="0" applyFont="1" applyBorder="1"/>
    <xf numFmtId="0" fontId="2" fillId="0" borderId="0" xfId="0" applyFont="1" applyAlignment="1">
      <alignment horizontal="right"/>
    </xf>
    <xf numFmtId="164" fontId="4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3" xfId="0" applyNumberFormat="1" applyFont="1" applyBorder="1" applyAlignment="1">
      <alignment horizontal="right"/>
    </xf>
    <xf numFmtId="0" fontId="2" fillId="0" borderId="21" xfId="0" applyFont="1" applyBorder="1"/>
    <xf numFmtId="0" fontId="2" fillId="0" borderId="10" xfId="0" applyFont="1" applyBorder="1" applyAlignment="1">
      <alignment horizontal="left" indent="2"/>
    </xf>
    <xf numFmtId="164" fontId="2" fillId="0" borderId="12" xfId="1" applyNumberFormat="1" applyFont="1" applyBorder="1"/>
    <xf numFmtId="164" fontId="2" fillId="0" borderId="13" xfId="1" applyNumberFormat="1" applyFont="1" applyBorder="1"/>
    <xf numFmtId="164" fontId="4" fillId="0" borderId="13" xfId="1" applyNumberFormat="1" applyFont="1" applyBorder="1"/>
    <xf numFmtId="170" fontId="2" fillId="0" borderId="12" xfId="0" applyNumberFormat="1" applyFont="1" applyBorder="1" applyAlignment="1">
      <alignment horizontal="center"/>
    </xf>
    <xf numFmtId="170" fontId="2" fillId="0" borderId="13" xfId="0" applyNumberFormat="1" applyFont="1" applyBorder="1" applyAlignment="1">
      <alignment horizontal="center"/>
    </xf>
    <xf numFmtId="0" fontId="2" fillId="0" borderId="21" xfId="0" applyFont="1" applyBorder="1" applyAlignment="1">
      <alignment wrapText="1"/>
    </xf>
    <xf numFmtId="0" fontId="2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2" fillId="0" borderId="0" xfId="0" applyFont="1" applyAlignment="1"/>
    <xf numFmtId="0" fontId="9" fillId="0" borderId="27" xfId="0" applyFont="1" applyBorder="1" applyAlignment="1">
      <alignment horizontal="left" vertical="center" wrapText="1" indent="2"/>
    </xf>
    <xf numFmtId="2" fontId="9" fillId="0" borderId="10" xfId="1" applyNumberFormat="1" applyFont="1" applyFill="1" applyBorder="1" applyAlignment="1" applyProtection="1">
      <alignment wrapText="1"/>
    </xf>
    <xf numFmtId="0" fontId="2" fillId="0" borderId="10" xfId="0" applyFont="1" applyBorder="1" applyAlignment="1">
      <alignment horizontal="left" wrapText="1" indent="2"/>
    </xf>
    <xf numFmtId="164" fontId="2" fillId="0" borderId="13" xfId="0" applyNumberFormat="1" applyFont="1" applyBorder="1" applyAlignment="1">
      <alignment horizontal="left"/>
    </xf>
    <xf numFmtId="164" fontId="4" fillId="0" borderId="14" xfId="0" applyNumberFormat="1" applyFont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2" fillId="0" borderId="21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8" fillId="0" borderId="1" xfId="2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104775</xdr:rowOff>
    </xdr:from>
    <xdr:to>
      <xdr:col>1</xdr:col>
      <xdr:colOff>676275</xdr:colOff>
      <xdr:row>3</xdr:row>
      <xdr:rowOff>171450</xdr:rowOff>
    </xdr:to>
    <xdr:pic>
      <xdr:nvPicPr>
        <xdr:cNvPr id="1079" name="Picture 1" descr="CityLogo-Transparent">
          <a:extLst>
            <a:ext uri="{FF2B5EF4-FFF2-40B4-BE49-F238E27FC236}">
              <a16:creationId xmlns:a16="http://schemas.microsoft.com/office/drawing/2014/main" id="{2595D201-2F5D-B425-D12C-77B7FA11C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775"/>
          <a:ext cx="26765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ammamish.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0A859-8B6F-43A8-A8C3-55F899DE5F90}">
  <dimension ref="A1:F92"/>
  <sheetViews>
    <sheetView tabSelected="1" topLeftCell="A54" zoomScaleNormal="100" workbookViewId="0">
      <selection activeCell="B23" sqref="B23"/>
    </sheetView>
  </sheetViews>
  <sheetFormatPr defaultRowHeight="15" x14ac:dyDescent="0.25"/>
  <cols>
    <col min="1" max="1" width="30.42578125" style="1" customWidth="1"/>
    <col min="2" max="2" width="11.140625" style="1" customWidth="1"/>
    <col min="3" max="3" width="9.140625" style="1"/>
    <col min="4" max="4" width="11.42578125" style="1" customWidth="1"/>
    <col min="5" max="5" width="36.5703125" style="1" customWidth="1"/>
    <col min="6" max="6" width="12.28515625" style="1" customWidth="1"/>
    <col min="7" max="16384" width="9.140625" style="1"/>
  </cols>
  <sheetData>
    <row r="1" spans="1:6" x14ac:dyDescent="0.25">
      <c r="D1" s="2"/>
    </row>
    <row r="5" spans="1:6" x14ac:dyDescent="0.25">
      <c r="A5" s="79" t="s">
        <v>22</v>
      </c>
      <c r="B5" s="79"/>
      <c r="C5" s="79"/>
      <c r="D5" s="79"/>
      <c r="E5" s="79"/>
      <c r="F5" s="79"/>
    </row>
    <row r="6" spans="1:6" ht="15.75" thickBot="1" x14ac:dyDescent="0.3">
      <c r="A6" s="76" t="s">
        <v>21</v>
      </c>
      <c r="B6" s="77"/>
      <c r="C6" s="3"/>
      <c r="D6" s="3"/>
      <c r="E6" s="3"/>
      <c r="F6" s="3"/>
    </row>
    <row r="7" spans="1:6" ht="15.75" thickTop="1" x14ac:dyDescent="0.25">
      <c r="A7" s="2"/>
      <c r="C7" s="4"/>
      <c r="D7" s="4"/>
      <c r="E7" s="4"/>
      <c r="F7" s="4"/>
    </row>
    <row r="8" spans="1:6" ht="15.75" x14ac:dyDescent="0.25">
      <c r="A8" s="78" t="s">
        <v>23</v>
      </c>
      <c r="B8" s="78"/>
      <c r="C8" s="78"/>
      <c r="D8" s="78"/>
      <c r="E8" s="78"/>
      <c r="F8" s="78"/>
    </row>
    <row r="9" spans="1:6" ht="15.75" thickBot="1" x14ac:dyDescent="0.3"/>
    <row r="10" spans="1:6" x14ac:dyDescent="0.25">
      <c r="A10" s="5" t="s">
        <v>0</v>
      </c>
      <c r="B10" s="42"/>
      <c r="C10" s="6"/>
      <c r="D10" s="6"/>
      <c r="E10" s="6"/>
      <c r="F10" s="6"/>
    </row>
    <row r="11" spans="1:6" x14ac:dyDescent="0.25">
      <c r="A11" s="7" t="s">
        <v>1</v>
      </c>
      <c r="B11" s="26"/>
      <c r="C11" s="9"/>
      <c r="D11" s="9"/>
      <c r="E11" s="9"/>
      <c r="F11" s="9"/>
    </row>
    <row r="12" spans="1:6" x14ac:dyDescent="0.25">
      <c r="A12" s="7" t="s">
        <v>2</v>
      </c>
      <c r="B12" s="26"/>
      <c r="C12" s="9"/>
      <c r="D12" s="9"/>
      <c r="E12" s="8"/>
      <c r="F12" s="9"/>
    </row>
    <row r="13" spans="1:6" x14ac:dyDescent="0.25">
      <c r="A13" s="7" t="s">
        <v>3</v>
      </c>
      <c r="B13" s="26"/>
      <c r="C13" s="8"/>
      <c r="D13" s="8"/>
      <c r="E13" s="9"/>
      <c r="F13" s="9"/>
    </row>
    <row r="14" spans="1:6" ht="15.75" thickBot="1" x14ac:dyDescent="0.3">
      <c r="A14" s="10" t="s">
        <v>19</v>
      </c>
      <c r="B14" s="43"/>
      <c r="C14" s="11"/>
      <c r="D14" s="11"/>
      <c r="E14" s="11"/>
      <c r="F14" s="11"/>
    </row>
    <row r="15" spans="1:6" x14ac:dyDescent="0.25">
      <c r="A15" s="12"/>
    </row>
    <row r="16" spans="1:6" x14ac:dyDescent="0.25">
      <c r="A16" s="66" t="s">
        <v>24</v>
      </c>
      <c r="B16" s="67"/>
      <c r="C16" s="67"/>
      <c r="D16" s="67"/>
      <c r="E16" s="67"/>
      <c r="F16" s="67"/>
    </row>
    <row r="17" spans="1:6" x14ac:dyDescent="0.25">
      <c r="A17" s="13" t="s">
        <v>25</v>
      </c>
      <c r="B17" s="14"/>
      <c r="C17" s="14"/>
      <c r="D17" s="14"/>
      <c r="E17" s="14"/>
      <c r="F17" s="14"/>
    </row>
    <row r="18" spans="1:6" s="2" customFormat="1" ht="15.75" thickBot="1" x14ac:dyDescent="0.3">
      <c r="A18" s="15" t="s">
        <v>5</v>
      </c>
      <c r="B18" s="57" t="s">
        <v>52</v>
      </c>
      <c r="C18" s="16" t="s">
        <v>6</v>
      </c>
      <c r="D18" s="16" t="s">
        <v>8</v>
      </c>
      <c r="E18" s="16" t="s">
        <v>26</v>
      </c>
      <c r="F18" s="16" t="s">
        <v>27</v>
      </c>
    </row>
    <row r="19" spans="1:6" ht="15.75" thickTop="1" x14ac:dyDescent="0.25">
      <c r="A19" s="48" t="s">
        <v>29</v>
      </c>
      <c r="B19" s="50">
        <v>8.0030999999999999</v>
      </c>
      <c r="C19" s="17" t="s">
        <v>9</v>
      </c>
      <c r="D19" s="53">
        <v>0</v>
      </c>
      <c r="E19" s="17"/>
      <c r="F19" s="17">
        <f>D19*B19</f>
        <v>0</v>
      </c>
    </row>
    <row r="20" spans="1:6" x14ac:dyDescent="0.25">
      <c r="A20" s="49" t="s">
        <v>30</v>
      </c>
      <c r="B20" s="51">
        <v>19.446400000000001</v>
      </c>
      <c r="C20" s="21" t="s">
        <v>9</v>
      </c>
      <c r="D20" s="54">
        <v>0</v>
      </c>
      <c r="E20" s="21"/>
      <c r="F20" s="21">
        <f>D20*B20</f>
        <v>0</v>
      </c>
    </row>
    <row r="21" spans="1:6" x14ac:dyDescent="0.25">
      <c r="A21" s="49" t="s">
        <v>31</v>
      </c>
      <c r="B21" s="51">
        <v>22.886599999999998</v>
      </c>
      <c r="C21" s="21" t="s">
        <v>9</v>
      </c>
      <c r="D21" s="54">
        <v>0</v>
      </c>
      <c r="E21" s="21"/>
      <c r="F21" s="21">
        <f t="shared" ref="F21:F31" si="0">D21*B21</f>
        <v>0</v>
      </c>
    </row>
    <row r="22" spans="1:6" x14ac:dyDescent="0.25">
      <c r="A22" s="49" t="s">
        <v>32</v>
      </c>
      <c r="B22" s="51">
        <v>41.189700000000002</v>
      </c>
      <c r="C22" s="21" t="s">
        <v>9</v>
      </c>
      <c r="D22" s="54">
        <v>0</v>
      </c>
      <c r="E22" s="21"/>
      <c r="F22" s="21">
        <f t="shared" si="0"/>
        <v>0</v>
      </c>
    </row>
    <row r="23" spans="1:6" x14ac:dyDescent="0.25">
      <c r="A23" s="49" t="s">
        <v>33</v>
      </c>
      <c r="B23" s="51">
        <v>57.268000000000001</v>
      </c>
      <c r="C23" s="21" t="s">
        <v>9</v>
      </c>
      <c r="D23" s="54">
        <v>0</v>
      </c>
      <c r="E23" s="21"/>
      <c r="F23" s="21">
        <f t="shared" si="0"/>
        <v>0</v>
      </c>
    </row>
    <row r="24" spans="1:6" x14ac:dyDescent="0.25">
      <c r="A24" s="49" t="s">
        <v>34</v>
      </c>
      <c r="B24" s="51">
        <v>9.1464000000000016</v>
      </c>
      <c r="C24" s="21" t="s">
        <v>11</v>
      </c>
      <c r="D24" s="54">
        <v>0</v>
      </c>
      <c r="E24" s="21"/>
      <c r="F24" s="21">
        <f t="shared" si="0"/>
        <v>0</v>
      </c>
    </row>
    <row r="25" spans="1:6" x14ac:dyDescent="0.25">
      <c r="A25" s="49" t="s">
        <v>35</v>
      </c>
      <c r="B25" s="51">
        <v>2.2968999999999999</v>
      </c>
      <c r="C25" s="21" t="s">
        <v>9</v>
      </c>
      <c r="D25" s="54">
        <v>0</v>
      </c>
      <c r="E25" s="21"/>
      <c r="F25" s="21">
        <f t="shared" si="0"/>
        <v>0</v>
      </c>
    </row>
    <row r="26" spans="1:6" x14ac:dyDescent="0.25">
      <c r="A26" s="49" t="s">
        <v>36</v>
      </c>
      <c r="B26" s="51"/>
      <c r="C26" s="21"/>
      <c r="D26" s="22"/>
      <c r="E26" s="21"/>
      <c r="F26" s="21">
        <f t="shared" si="0"/>
        <v>0</v>
      </c>
    </row>
    <row r="27" spans="1:6" x14ac:dyDescent="0.25">
      <c r="A27" s="19" t="s">
        <v>37</v>
      </c>
      <c r="B27" s="51"/>
      <c r="C27" s="21"/>
      <c r="D27" s="22"/>
      <c r="E27" s="21"/>
      <c r="F27" s="21">
        <f t="shared" si="0"/>
        <v>0</v>
      </c>
    </row>
    <row r="28" spans="1:6" x14ac:dyDescent="0.25">
      <c r="A28" s="19" t="s">
        <v>37</v>
      </c>
      <c r="B28" s="51"/>
      <c r="C28" s="21"/>
      <c r="D28" s="22"/>
      <c r="E28" s="21"/>
      <c r="F28" s="21">
        <f t="shared" si="0"/>
        <v>0</v>
      </c>
    </row>
    <row r="29" spans="1:6" x14ac:dyDescent="0.25">
      <c r="A29" s="19" t="s">
        <v>37</v>
      </c>
      <c r="B29" s="51"/>
      <c r="C29" s="21"/>
      <c r="D29" s="22"/>
      <c r="E29" s="21"/>
      <c r="F29" s="21">
        <f t="shared" si="0"/>
        <v>0</v>
      </c>
    </row>
    <row r="30" spans="1:6" x14ac:dyDescent="0.25">
      <c r="A30" s="19" t="s">
        <v>37</v>
      </c>
      <c r="B30" s="51"/>
      <c r="C30" s="21"/>
      <c r="D30" s="22"/>
      <c r="E30" s="21"/>
      <c r="F30" s="21">
        <f t="shared" si="0"/>
        <v>0</v>
      </c>
    </row>
    <row r="31" spans="1:6" x14ac:dyDescent="0.25">
      <c r="A31" s="19" t="s">
        <v>37</v>
      </c>
      <c r="B31" s="51"/>
      <c r="C31" s="21"/>
      <c r="D31" s="22"/>
      <c r="E31" s="21"/>
      <c r="F31" s="21">
        <f t="shared" si="0"/>
        <v>0</v>
      </c>
    </row>
    <row r="32" spans="1:6" x14ac:dyDescent="0.25">
      <c r="A32" s="41"/>
      <c r="B32" s="51"/>
      <c r="C32" s="21"/>
      <c r="D32" s="22"/>
      <c r="E32" s="21"/>
      <c r="F32" s="21"/>
    </row>
    <row r="33" spans="1:6" x14ac:dyDescent="0.25">
      <c r="A33" s="41"/>
      <c r="B33" s="51"/>
      <c r="C33" s="21"/>
      <c r="D33" s="22"/>
      <c r="E33" s="21"/>
      <c r="F33" s="21"/>
    </row>
    <row r="34" spans="1:6" s="2" customFormat="1" x14ac:dyDescent="0.25">
      <c r="A34" s="20"/>
      <c r="B34" s="52"/>
      <c r="C34" s="45"/>
      <c r="D34" s="46"/>
      <c r="E34" s="47" t="s">
        <v>4</v>
      </c>
      <c r="F34" s="21">
        <f>SUM(F19:F33)</f>
        <v>0</v>
      </c>
    </row>
    <row r="35" spans="1:6" x14ac:dyDescent="0.25">
      <c r="A35" s="25" t="s">
        <v>28</v>
      </c>
      <c r="C35" s="23"/>
      <c r="E35" s="24"/>
    </row>
    <row r="37" spans="1:6" x14ac:dyDescent="0.25">
      <c r="A37" s="25"/>
    </row>
    <row r="38" spans="1:6" x14ac:dyDescent="0.25">
      <c r="A38" s="66" t="s">
        <v>38</v>
      </c>
      <c r="B38" s="67"/>
      <c r="C38" s="67"/>
      <c r="D38" s="67"/>
      <c r="E38" s="67"/>
      <c r="F38" s="67"/>
    </row>
    <row r="39" spans="1:6" x14ac:dyDescent="0.25">
      <c r="A39" s="13" t="s">
        <v>39</v>
      </c>
      <c r="B39" s="14"/>
      <c r="C39" s="14"/>
      <c r="D39" s="14"/>
      <c r="E39" s="14"/>
      <c r="F39" s="14"/>
    </row>
    <row r="40" spans="1:6" ht="15.75" thickBot="1" x14ac:dyDescent="0.3">
      <c r="A40" s="15" t="s">
        <v>5</v>
      </c>
      <c r="B40" s="15" t="s">
        <v>52</v>
      </c>
      <c r="C40" s="16" t="s">
        <v>6</v>
      </c>
      <c r="D40" s="16" t="s">
        <v>8</v>
      </c>
      <c r="E40" s="16" t="s">
        <v>26</v>
      </c>
      <c r="F40" s="16" t="s">
        <v>27</v>
      </c>
    </row>
    <row r="41" spans="1:6" ht="30.75" thickTop="1" x14ac:dyDescent="0.25">
      <c r="A41" s="55" t="s">
        <v>40</v>
      </c>
      <c r="B41" s="50">
        <v>108.69590000000001</v>
      </c>
      <c r="C41" s="17" t="s">
        <v>7</v>
      </c>
      <c r="D41" s="53">
        <v>0</v>
      </c>
      <c r="E41" s="17"/>
      <c r="F41" s="17">
        <f>D41*B41</f>
        <v>0</v>
      </c>
    </row>
    <row r="42" spans="1:6" ht="30" x14ac:dyDescent="0.25">
      <c r="A42" s="56" t="s">
        <v>41</v>
      </c>
      <c r="B42" s="51">
        <v>2.06</v>
      </c>
      <c r="C42" s="21" t="s">
        <v>53</v>
      </c>
      <c r="D42" s="54">
        <v>0</v>
      </c>
      <c r="E42" s="21"/>
      <c r="F42" s="21">
        <f>D42*B42</f>
        <v>0</v>
      </c>
    </row>
    <row r="43" spans="1:6" x14ac:dyDescent="0.25">
      <c r="A43" s="56" t="s">
        <v>10</v>
      </c>
      <c r="B43" s="51">
        <v>0.74160000000000004</v>
      </c>
      <c r="C43" s="21" t="s">
        <v>53</v>
      </c>
      <c r="D43" s="54">
        <v>0</v>
      </c>
      <c r="E43" s="21"/>
      <c r="F43" s="21">
        <f t="shared" ref="F43:F55" si="1">D43*B43</f>
        <v>0</v>
      </c>
    </row>
    <row r="44" spans="1:6" x14ac:dyDescent="0.25">
      <c r="A44" s="56" t="s">
        <v>15</v>
      </c>
      <c r="B44" s="51">
        <v>82.379400000000004</v>
      </c>
      <c r="C44" s="21" t="s">
        <v>7</v>
      </c>
      <c r="D44" s="54">
        <v>0</v>
      </c>
      <c r="E44" s="21"/>
      <c r="F44" s="21">
        <f t="shared" si="1"/>
        <v>0</v>
      </c>
    </row>
    <row r="45" spans="1:6" ht="30" x14ac:dyDescent="0.25">
      <c r="A45" s="56" t="s">
        <v>42</v>
      </c>
      <c r="B45" s="51">
        <v>108.69590000000001</v>
      </c>
      <c r="C45" s="21" t="s">
        <v>12</v>
      </c>
      <c r="D45" s="54">
        <v>0</v>
      </c>
      <c r="E45" s="21"/>
      <c r="F45" s="21">
        <f t="shared" si="1"/>
        <v>0</v>
      </c>
    </row>
    <row r="46" spans="1:6" ht="30" x14ac:dyDescent="0.25">
      <c r="A46" s="56" t="s">
        <v>43</v>
      </c>
      <c r="B46" s="51">
        <v>1.9982</v>
      </c>
      <c r="C46" s="21" t="s">
        <v>53</v>
      </c>
      <c r="D46" s="54">
        <v>0</v>
      </c>
      <c r="E46" s="21"/>
      <c r="F46" s="21">
        <f t="shared" si="1"/>
        <v>0</v>
      </c>
    </row>
    <row r="47" spans="1:6" ht="15" customHeight="1" x14ac:dyDescent="0.25">
      <c r="A47" s="56" t="s">
        <v>44</v>
      </c>
      <c r="B47" s="51">
        <v>17.170100000000001</v>
      </c>
      <c r="C47" s="21" t="s">
        <v>9</v>
      </c>
      <c r="D47" s="54">
        <v>0</v>
      </c>
      <c r="E47" s="21"/>
      <c r="F47" s="21">
        <f t="shared" si="1"/>
        <v>0</v>
      </c>
    </row>
    <row r="48" spans="1:6" ht="30" x14ac:dyDescent="0.25">
      <c r="A48" s="56" t="s">
        <v>45</v>
      </c>
      <c r="B48" s="51">
        <v>1.1433000000000002</v>
      </c>
      <c r="C48" s="21" t="s">
        <v>53</v>
      </c>
      <c r="D48" s="54">
        <v>0</v>
      </c>
      <c r="E48" s="21"/>
      <c r="F48" s="21">
        <f t="shared" si="1"/>
        <v>0</v>
      </c>
    </row>
    <row r="49" spans="1:6" ht="30" x14ac:dyDescent="0.25">
      <c r="A49" s="56" t="s">
        <v>46</v>
      </c>
      <c r="B49" s="51">
        <v>2.2248000000000001</v>
      </c>
      <c r="C49" s="21" t="s">
        <v>53</v>
      </c>
      <c r="D49" s="54">
        <v>0</v>
      </c>
      <c r="E49" s="21"/>
      <c r="F49" s="21">
        <f t="shared" si="1"/>
        <v>0</v>
      </c>
    </row>
    <row r="50" spans="1:6" x14ac:dyDescent="0.25">
      <c r="A50" s="56" t="s">
        <v>47</v>
      </c>
      <c r="B50" s="51">
        <v>486.27330000000001</v>
      </c>
      <c r="C50" s="21" t="s">
        <v>9</v>
      </c>
      <c r="D50" s="54">
        <v>0</v>
      </c>
      <c r="E50" s="21"/>
      <c r="F50" s="21">
        <f t="shared" si="1"/>
        <v>0</v>
      </c>
    </row>
    <row r="51" spans="1:6" ht="30" customHeight="1" x14ac:dyDescent="0.25">
      <c r="A51" s="56" t="s">
        <v>48</v>
      </c>
      <c r="B51" s="51">
        <v>1115.5620999999999</v>
      </c>
      <c r="C51" s="21" t="s">
        <v>9</v>
      </c>
      <c r="D51" s="54">
        <v>0</v>
      </c>
      <c r="E51" s="21"/>
      <c r="F51" s="21">
        <f t="shared" si="1"/>
        <v>0</v>
      </c>
    </row>
    <row r="52" spans="1:6" x14ac:dyDescent="0.25">
      <c r="A52" s="56" t="s">
        <v>49</v>
      </c>
      <c r="B52" s="51">
        <v>943.93320000000006</v>
      </c>
      <c r="C52" s="21" t="s">
        <v>9</v>
      </c>
      <c r="D52" s="54">
        <v>0</v>
      </c>
      <c r="E52" s="21"/>
      <c r="F52" s="21">
        <f t="shared" si="1"/>
        <v>0</v>
      </c>
    </row>
    <row r="53" spans="1:6" x14ac:dyDescent="0.25">
      <c r="A53" s="56" t="s">
        <v>17</v>
      </c>
      <c r="B53" s="51">
        <v>108.69590000000001</v>
      </c>
      <c r="C53" s="21" t="s">
        <v>14</v>
      </c>
      <c r="D53" s="54">
        <v>0</v>
      </c>
      <c r="E53" s="21"/>
      <c r="F53" s="21">
        <f t="shared" si="1"/>
        <v>0</v>
      </c>
    </row>
    <row r="54" spans="1:6" ht="45" x14ac:dyDescent="0.25">
      <c r="A54" s="56" t="s">
        <v>50</v>
      </c>
      <c r="B54" s="51">
        <v>629.28880000000004</v>
      </c>
      <c r="C54" s="21" t="s">
        <v>9</v>
      </c>
      <c r="D54" s="54">
        <v>0</v>
      </c>
      <c r="E54" s="21"/>
      <c r="F54" s="21">
        <f t="shared" si="1"/>
        <v>0</v>
      </c>
    </row>
    <row r="55" spans="1:6" ht="90" x14ac:dyDescent="0.25">
      <c r="A55" s="56" t="s">
        <v>51</v>
      </c>
      <c r="B55" s="51">
        <v>183.06189999999998</v>
      </c>
      <c r="C55" s="21" t="s">
        <v>12</v>
      </c>
      <c r="D55" s="54">
        <v>0</v>
      </c>
      <c r="E55" s="21"/>
      <c r="F55" s="21">
        <f t="shared" si="1"/>
        <v>0</v>
      </c>
    </row>
    <row r="56" spans="1:6" x14ac:dyDescent="0.25">
      <c r="A56" s="19" t="s">
        <v>37</v>
      </c>
      <c r="B56" s="51"/>
      <c r="C56" s="21"/>
      <c r="D56" s="22"/>
      <c r="E56" s="21"/>
      <c r="F56" s="21">
        <f>D56*B56</f>
        <v>0</v>
      </c>
    </row>
    <row r="57" spans="1:6" x14ac:dyDescent="0.25">
      <c r="A57" s="19" t="s">
        <v>37</v>
      </c>
      <c r="B57" s="51"/>
      <c r="C57" s="21"/>
      <c r="D57" s="22"/>
      <c r="E57" s="21"/>
      <c r="F57" s="21">
        <f>D57*B57</f>
        <v>0</v>
      </c>
    </row>
    <row r="58" spans="1:6" x14ac:dyDescent="0.25">
      <c r="A58" s="19" t="s">
        <v>37</v>
      </c>
      <c r="B58" s="51"/>
      <c r="C58" s="21"/>
      <c r="D58" s="22"/>
      <c r="E58" s="21"/>
      <c r="F58" s="21">
        <f>D58*B58</f>
        <v>0</v>
      </c>
    </row>
    <row r="59" spans="1:6" x14ac:dyDescent="0.25">
      <c r="A59" s="19" t="s">
        <v>37</v>
      </c>
      <c r="B59" s="51"/>
      <c r="C59" s="21"/>
      <c r="D59" s="22"/>
      <c r="E59" s="21"/>
      <c r="F59" s="21">
        <f>D59*B59</f>
        <v>0</v>
      </c>
    </row>
    <row r="60" spans="1:6" x14ac:dyDescent="0.25">
      <c r="A60" s="19" t="s">
        <v>37</v>
      </c>
      <c r="B60" s="51"/>
      <c r="C60" s="21"/>
      <c r="D60" s="22"/>
      <c r="E60" s="21"/>
      <c r="F60" s="21">
        <f>D60*B60</f>
        <v>0</v>
      </c>
    </row>
    <row r="61" spans="1:6" x14ac:dyDescent="0.25">
      <c r="A61" s="41"/>
      <c r="B61" s="51"/>
      <c r="C61" s="21"/>
      <c r="D61" s="22"/>
      <c r="E61" s="21"/>
      <c r="F61" s="21"/>
    </row>
    <row r="62" spans="1:6" x14ac:dyDescent="0.25">
      <c r="A62" s="41"/>
      <c r="B62" s="51"/>
      <c r="C62" s="21"/>
      <c r="D62" s="22"/>
      <c r="E62" s="21"/>
      <c r="F62" s="21"/>
    </row>
    <row r="63" spans="1:6" x14ac:dyDescent="0.25">
      <c r="A63" s="20"/>
      <c r="B63" s="52"/>
      <c r="C63" s="45"/>
      <c r="D63" s="46"/>
      <c r="E63" s="47" t="s">
        <v>4</v>
      </c>
      <c r="F63" s="21">
        <f>SUM(F41:F62)</f>
        <v>0</v>
      </c>
    </row>
    <row r="64" spans="1:6" x14ac:dyDescent="0.25">
      <c r="A64" s="28"/>
      <c r="B64" s="29"/>
      <c r="C64" s="29"/>
      <c r="D64" s="29"/>
      <c r="E64" s="29"/>
      <c r="F64" s="29"/>
    </row>
    <row r="65" spans="1:6" s="4" customFormat="1" x14ac:dyDescent="0.25">
      <c r="A65" s="58"/>
      <c r="B65" s="58"/>
      <c r="C65" s="58"/>
      <c r="D65" s="58"/>
      <c r="E65" s="58"/>
      <c r="F65" s="58"/>
    </row>
    <row r="66" spans="1:6" s="4" customFormat="1" x14ac:dyDescent="0.25">
      <c r="A66" s="66" t="s">
        <v>54</v>
      </c>
      <c r="B66" s="67"/>
      <c r="C66" s="67"/>
      <c r="D66" s="67"/>
      <c r="E66" s="67"/>
      <c r="F66" s="67"/>
    </row>
    <row r="67" spans="1:6" s="59" customFormat="1" ht="30" customHeight="1" x14ac:dyDescent="0.25">
      <c r="A67" s="68" t="s">
        <v>55</v>
      </c>
      <c r="B67" s="69"/>
      <c r="C67" s="69"/>
      <c r="D67" s="69"/>
      <c r="E67" s="69"/>
      <c r="F67" s="69"/>
    </row>
    <row r="68" spans="1:6" ht="15.75" thickBot="1" x14ac:dyDescent="0.3">
      <c r="A68" s="15" t="s">
        <v>57</v>
      </c>
      <c r="B68" s="57" t="s">
        <v>52</v>
      </c>
      <c r="C68" s="16" t="s">
        <v>6</v>
      </c>
      <c r="D68" s="16" t="s">
        <v>8</v>
      </c>
      <c r="E68" s="16" t="s">
        <v>26</v>
      </c>
      <c r="F68" s="16" t="s">
        <v>27</v>
      </c>
    </row>
    <row r="69" spans="1:6" ht="15.75" thickTop="1" x14ac:dyDescent="0.25">
      <c r="A69" s="70" t="s">
        <v>58</v>
      </c>
      <c r="B69" s="71"/>
      <c r="C69" s="71"/>
      <c r="D69" s="71"/>
      <c r="E69" s="71"/>
      <c r="F69" s="72"/>
    </row>
    <row r="70" spans="1:6" x14ac:dyDescent="0.25">
      <c r="A70" s="61" t="s">
        <v>59</v>
      </c>
      <c r="B70" s="51">
        <v>3.4298999999999999</v>
      </c>
      <c r="C70" s="21" t="s">
        <v>53</v>
      </c>
      <c r="D70" s="54">
        <v>0</v>
      </c>
      <c r="E70" s="21"/>
      <c r="F70" s="21">
        <f>D70*B70</f>
        <v>0</v>
      </c>
    </row>
    <row r="71" spans="1:6" x14ac:dyDescent="0.25">
      <c r="A71" s="61" t="s">
        <v>60</v>
      </c>
      <c r="B71" s="51">
        <v>2608.681</v>
      </c>
      <c r="C71" s="21" t="s">
        <v>66</v>
      </c>
      <c r="D71" s="54">
        <v>0</v>
      </c>
      <c r="E71" s="62" t="s">
        <v>71</v>
      </c>
      <c r="F71" s="21">
        <f t="shared" ref="F71:F80" si="2">D71*B71</f>
        <v>0</v>
      </c>
    </row>
    <row r="72" spans="1:6" x14ac:dyDescent="0.25">
      <c r="A72" s="61" t="s">
        <v>62</v>
      </c>
      <c r="B72" s="51">
        <v>5217.3723</v>
      </c>
      <c r="C72" s="21" t="s">
        <v>9</v>
      </c>
      <c r="D72" s="54">
        <v>0</v>
      </c>
      <c r="E72" s="62" t="s">
        <v>72</v>
      </c>
      <c r="F72" s="21">
        <f t="shared" si="2"/>
        <v>0</v>
      </c>
    </row>
    <row r="73" spans="1:6" x14ac:dyDescent="0.25">
      <c r="A73" s="61" t="s">
        <v>61</v>
      </c>
      <c r="B73" s="51">
        <v>6864.9603000000006</v>
      </c>
      <c r="C73" s="21" t="s">
        <v>9</v>
      </c>
      <c r="D73" s="54">
        <v>0</v>
      </c>
      <c r="E73" s="62" t="s">
        <v>69</v>
      </c>
      <c r="F73" s="21">
        <f t="shared" si="2"/>
        <v>0</v>
      </c>
    </row>
    <row r="74" spans="1:6" x14ac:dyDescent="0.25">
      <c r="A74" s="61" t="s">
        <v>63</v>
      </c>
      <c r="B74" s="51">
        <v>8581.1977999999999</v>
      </c>
      <c r="C74" s="21" t="s">
        <v>9</v>
      </c>
      <c r="D74" s="54">
        <v>0</v>
      </c>
      <c r="E74" s="62" t="s">
        <v>70</v>
      </c>
      <c r="F74" s="21">
        <f t="shared" si="2"/>
        <v>0</v>
      </c>
    </row>
    <row r="75" spans="1:6" x14ac:dyDescent="0.25">
      <c r="A75" s="73" t="s">
        <v>64</v>
      </c>
      <c r="B75" s="74"/>
      <c r="C75" s="74"/>
      <c r="D75" s="74"/>
      <c r="E75" s="74"/>
      <c r="F75" s="75"/>
    </row>
    <row r="76" spans="1:6" ht="30" customHeight="1" x14ac:dyDescent="0.25">
      <c r="A76" s="61" t="s">
        <v>65</v>
      </c>
      <c r="B76" s="51"/>
      <c r="C76" s="21" t="s">
        <v>9</v>
      </c>
      <c r="D76" s="22"/>
      <c r="E76" s="21"/>
      <c r="F76" s="21">
        <f t="shared" si="2"/>
        <v>0</v>
      </c>
    </row>
    <row r="77" spans="1:6" ht="30" x14ac:dyDescent="0.25">
      <c r="A77" s="61" t="s">
        <v>65</v>
      </c>
      <c r="B77" s="51"/>
      <c r="C77" s="21" t="s">
        <v>9</v>
      </c>
      <c r="D77" s="22"/>
      <c r="E77" s="21"/>
      <c r="F77" s="21">
        <f t="shared" si="2"/>
        <v>0</v>
      </c>
    </row>
    <row r="78" spans="1:6" ht="45" x14ac:dyDescent="0.25">
      <c r="A78" s="61" t="s">
        <v>67</v>
      </c>
      <c r="B78" s="51"/>
      <c r="C78" s="21" t="s">
        <v>9</v>
      </c>
      <c r="D78" s="22"/>
      <c r="E78" s="21"/>
      <c r="F78" s="21">
        <f t="shared" si="2"/>
        <v>0</v>
      </c>
    </row>
    <row r="79" spans="1:6" ht="30" x14ac:dyDescent="0.25">
      <c r="A79" s="61" t="s">
        <v>68</v>
      </c>
      <c r="B79" s="51"/>
      <c r="C79" s="21" t="s">
        <v>9</v>
      </c>
      <c r="D79" s="22"/>
      <c r="E79" s="21"/>
      <c r="F79" s="21">
        <f t="shared" si="2"/>
        <v>0</v>
      </c>
    </row>
    <row r="80" spans="1:6" ht="60" x14ac:dyDescent="0.25">
      <c r="A80" s="63" t="s">
        <v>73</v>
      </c>
      <c r="B80" s="51"/>
      <c r="C80" s="21"/>
      <c r="D80" s="22"/>
      <c r="E80" s="64" t="s">
        <v>74</v>
      </c>
      <c r="F80" s="21">
        <f t="shared" si="2"/>
        <v>0</v>
      </c>
    </row>
    <row r="81" spans="1:6" x14ac:dyDescent="0.25">
      <c r="A81" s="20"/>
      <c r="B81" s="52"/>
      <c r="C81" s="45"/>
      <c r="D81" s="46"/>
      <c r="E81" s="47" t="s">
        <v>4</v>
      </c>
      <c r="F81" s="21">
        <f>SUM(F70,F71,F72,F73,F74,F76,F77,F78,F79,F80)</f>
        <v>0</v>
      </c>
    </row>
    <row r="82" spans="1:6" x14ac:dyDescent="0.25">
      <c r="A82" s="36"/>
      <c r="B82" s="37"/>
      <c r="C82" s="38"/>
      <c r="D82" s="39"/>
      <c r="E82" s="40"/>
      <c r="F82" s="39"/>
    </row>
    <row r="83" spans="1:6" x14ac:dyDescent="0.25">
      <c r="A83" s="80" t="s">
        <v>18</v>
      </c>
      <c r="B83" s="81"/>
      <c r="C83" s="81"/>
      <c r="D83" s="81"/>
      <c r="E83" s="81"/>
      <c r="F83" s="81"/>
    </row>
    <row r="84" spans="1:6" ht="15.75" thickBot="1" x14ac:dyDescent="0.3">
      <c r="A84" s="30" t="s">
        <v>13</v>
      </c>
      <c r="B84" s="31"/>
      <c r="C84" s="32" t="s">
        <v>16</v>
      </c>
      <c r="D84" s="32" t="s">
        <v>6</v>
      </c>
      <c r="E84" s="32" t="s">
        <v>8</v>
      </c>
      <c r="F84" s="32"/>
    </row>
    <row r="85" spans="1:6" ht="15.75" thickTop="1" x14ac:dyDescent="0.25">
      <c r="A85" s="70"/>
      <c r="B85" s="72"/>
      <c r="C85" s="17"/>
      <c r="D85" s="18"/>
      <c r="E85" s="17"/>
      <c r="F85" s="18"/>
    </row>
    <row r="86" spans="1:6" x14ac:dyDescent="0.25">
      <c r="A86" s="33"/>
      <c r="B86" s="34"/>
      <c r="C86" s="27"/>
      <c r="D86" s="35"/>
      <c r="E86" s="27"/>
      <c r="F86" s="35"/>
    </row>
    <row r="87" spans="1:6" x14ac:dyDescent="0.25">
      <c r="A87" s="82"/>
      <c r="B87" s="83"/>
      <c r="C87" s="27"/>
      <c r="D87" s="35"/>
      <c r="E87" s="27"/>
      <c r="F87" s="35"/>
    </row>
    <row r="88" spans="1:6" x14ac:dyDescent="0.25">
      <c r="A88" s="82"/>
      <c r="B88" s="83"/>
      <c r="C88" s="27"/>
      <c r="D88" s="35"/>
      <c r="E88" s="65" t="s">
        <v>4</v>
      </c>
      <c r="F88" s="27">
        <f>SUM(F85:F87)</f>
        <v>0</v>
      </c>
    </row>
    <row r="89" spans="1:6" x14ac:dyDescent="0.25">
      <c r="A89" s="39"/>
      <c r="B89" s="39"/>
      <c r="C89" s="39"/>
      <c r="D89" s="39"/>
      <c r="E89" s="39"/>
      <c r="F89" s="39"/>
    </row>
    <row r="90" spans="1:6" x14ac:dyDescent="0.25">
      <c r="E90" s="44" t="s">
        <v>56</v>
      </c>
      <c r="F90" s="23">
        <f>SUM(F34,F63,F81,F88)</f>
        <v>0</v>
      </c>
    </row>
    <row r="91" spans="1:6" x14ac:dyDescent="0.25">
      <c r="E91" s="60" t="s">
        <v>20</v>
      </c>
      <c r="F91" s="23">
        <f>F90*1.25</f>
        <v>0</v>
      </c>
    </row>
    <row r="92" spans="1:6" x14ac:dyDescent="0.25">
      <c r="F92" s="60"/>
    </row>
  </sheetData>
  <mergeCells count="13">
    <mergeCell ref="A5:F5"/>
    <mergeCell ref="A85:B85"/>
    <mergeCell ref="A83:F83"/>
    <mergeCell ref="A87:B87"/>
    <mergeCell ref="A88:B88"/>
    <mergeCell ref="A38:F38"/>
    <mergeCell ref="A66:F66"/>
    <mergeCell ref="A67:F67"/>
    <mergeCell ref="A69:F69"/>
    <mergeCell ref="A75:F75"/>
    <mergeCell ref="A6:B6"/>
    <mergeCell ref="A16:F16"/>
    <mergeCell ref="A8:F8"/>
  </mergeCells>
  <phoneticPr fontId="0" type="noConversion"/>
  <hyperlinks>
    <hyperlink ref="A6" r:id="rId1" xr:uid="{427ACC79-4F26-4CCB-861B-A8557EC9F7B4}"/>
  </hyperlinks>
  <pageMargins left="0.75" right="0.75" top="0.5" bottom="0.5" header="0.5" footer="0.25"/>
  <pageSetup orientation="landscape" horizontalDpi="4294967292" r:id="rId2"/>
  <headerFooter alignWithMargins="0">
    <oddFooter>&amp;C&amp;"Arial,Bold Italic"Critical Areas Bond Quantity Worksheet&amp;RPage &amp;P     May 26, 2005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42BF1-6C2C-401E-A2E2-A2470A26D759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7617D87C7CBC45B0BF813AED1C9156" ma:contentTypeVersion="14" ma:contentTypeDescription="Create a new document." ma:contentTypeScope="" ma:versionID="df99441368d9778bdc426ee25bfe5c82">
  <xsd:schema xmlns:xsd="http://www.w3.org/2001/XMLSchema" xmlns:xs="http://www.w3.org/2001/XMLSchema" xmlns:p="http://schemas.microsoft.com/office/2006/metadata/properties" xmlns:ns2="8427bffb-8dfa-41fa-906f-425454952f2f" xmlns:ns3="949a9cd2-0d22-4655-be8a-820c0b582f2e" xmlns:ns4="8cde46e2-e1d8-48c7-94dd-b21f9cd383f8" targetNamespace="http://schemas.microsoft.com/office/2006/metadata/properties" ma:root="true" ma:fieldsID="38b25c290a58cd16df7ddbef683b5586" ns2:_="" ns3:_="" ns4:_="">
    <xsd:import namespace="8427bffb-8dfa-41fa-906f-425454952f2f"/>
    <xsd:import namespace="949a9cd2-0d22-4655-be8a-820c0b582f2e"/>
    <xsd:import namespace="8cde46e2-e1d8-48c7-94dd-b21f9cd383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7bffb-8dfa-41fa-906f-425454952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30c4edc-4545-400f-9d5c-d7adced7d9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a9cd2-0d22-4655-be8a-820c0b582f2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e447017-2cb7-4c75-8a65-806ae2c21ab7}" ma:internalName="TaxCatchAll" ma:showField="CatchAllData" ma:web="8cde46e2-e1d8-48c7-94dd-b21f9cd383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e46e2-e1d8-48c7-94dd-b21f9cd383f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27bffb-8dfa-41fa-906f-425454952f2f">
      <Terms xmlns="http://schemas.microsoft.com/office/infopath/2007/PartnerControls"/>
    </lcf76f155ced4ddcb4097134ff3c332f>
    <TaxCatchAll xmlns="949a9cd2-0d22-4655-be8a-820c0b582f2e"/>
  </documentManagement>
</p:properties>
</file>

<file path=customXml/itemProps1.xml><?xml version="1.0" encoding="utf-8"?>
<ds:datastoreItem xmlns:ds="http://schemas.openxmlformats.org/officeDocument/2006/customXml" ds:itemID="{ABAA1158-EE5D-4A7B-B677-1FC414BA7E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CE8CEE-00C7-491F-B219-094CE3BEFC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27bffb-8dfa-41fa-906f-425454952f2f"/>
    <ds:schemaRef ds:uri="949a9cd2-0d22-4655-be8a-820c0b582f2e"/>
    <ds:schemaRef ds:uri="8cde46e2-e1d8-48c7-94dd-b21f9cd383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B6C91F-9F10-4271-8D35-B52A77037BA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Water Shed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Kellye Hilde</dc:creator>
  <cp:lastModifiedBy>Avril Baty</cp:lastModifiedBy>
  <cp:lastPrinted>2017-08-16T18:04:37Z</cp:lastPrinted>
  <dcterms:created xsi:type="dcterms:W3CDTF">2000-11-13T22:58:12Z</dcterms:created>
  <dcterms:modified xsi:type="dcterms:W3CDTF">2025-05-02T16:35:00Z</dcterms:modified>
</cp:coreProperties>
</file>